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 activeTab="1"/>
  </bookViews>
  <sheets>
    <sheet name="data" sheetId="1" r:id="rId1"/>
    <sheet name="source" sheetId="2" r:id="rId2"/>
  </sheets>
  <definedNames>
    <definedName name="_xlnm._FilterDatabase" localSheetId="0" hidden="1">data!$A$1:$H$1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4" i="1"/>
  <c r="B24" i="1"/>
  <c r="C23" i="1"/>
  <c r="E24" i="1" l="1"/>
  <c r="G24" i="1"/>
  <c r="H22" i="1" s="1"/>
  <c r="E10" i="1" l="1"/>
  <c r="E19" i="1"/>
  <c r="E5" i="1"/>
  <c r="E11" i="1"/>
  <c r="E4" i="1"/>
  <c r="E9" i="1"/>
  <c r="E21" i="1"/>
  <c r="E2" i="1"/>
  <c r="E12" i="1"/>
  <c r="E3" i="1"/>
  <c r="E22" i="1"/>
  <c r="E6" i="1"/>
  <c r="E18" i="1"/>
  <c r="E14" i="1"/>
  <c r="E20" i="1"/>
  <c r="E16" i="1"/>
  <c r="E13" i="1"/>
  <c r="E15" i="1"/>
  <c r="E17" i="1"/>
  <c r="E7" i="1"/>
  <c r="E8" i="1"/>
  <c r="H24" i="1"/>
  <c r="H14" i="1"/>
  <c r="H15" i="1"/>
  <c r="H16" i="1"/>
  <c r="C6" i="1"/>
  <c r="C19" i="1"/>
  <c r="C22" i="1"/>
  <c r="H9" i="1"/>
  <c r="H7" i="1"/>
  <c r="C7" i="1"/>
  <c r="H13" i="1"/>
  <c r="H17" i="1"/>
  <c r="H20" i="1"/>
  <c r="C11" i="1"/>
  <c r="H4" i="1"/>
  <c r="H21" i="1"/>
  <c r="H8" i="1"/>
  <c r="C13" i="1"/>
  <c r="C15" i="1"/>
  <c r="C18" i="1"/>
  <c r="C3" i="1"/>
  <c r="C2" i="1"/>
  <c r="C20" i="1"/>
  <c r="C16" i="1"/>
  <c r="C4" i="1"/>
  <c r="C9" i="1"/>
  <c r="C17" i="1"/>
  <c r="C12" i="1"/>
  <c r="C24" i="1"/>
  <c r="H10" i="1"/>
  <c r="H19" i="1"/>
  <c r="H3" i="1"/>
  <c r="H2" i="1"/>
  <c r="H12" i="1"/>
  <c r="C10" i="1"/>
  <c r="C21" i="1"/>
  <c r="C14" i="1"/>
  <c r="C5" i="1"/>
  <c r="C8" i="1"/>
  <c r="H11" i="1"/>
  <c r="H6" i="1"/>
  <c r="H18" i="1"/>
  <c r="H5" i="1"/>
</calcChain>
</file>

<file path=xl/sharedStrings.xml><?xml version="1.0" encoding="utf-8"?>
<sst xmlns="http://schemas.openxmlformats.org/spreadsheetml/2006/main" count="76" uniqueCount="72">
  <si>
    <t>AETNA BETTER HEALTH</t>
  </si>
  <si>
    <t>AGEWELL NEW YORK</t>
  </si>
  <si>
    <t>ALPHACARE</t>
  </si>
  <si>
    <t>AMERIGROUP</t>
  </si>
  <si>
    <t>ARCHCARE COMMUNITY LIFE</t>
  </si>
  <si>
    <t>CENTERS PLAN FOR HEALTHY LIVING</t>
  </si>
  <si>
    <t>ELDERPLAN</t>
  </si>
  <si>
    <t>ELDERSERVE</t>
  </si>
  <si>
    <t>FIDELIS CARE AT HOME</t>
  </si>
  <si>
    <t>GUILDNET</t>
  </si>
  <si>
    <t>INDEPENDENCE CARE SYSTEMS</t>
  </si>
  <si>
    <t>INTEGRA</t>
  </si>
  <si>
    <t xml:space="preserve">METROPLUS </t>
  </si>
  <si>
    <t>NORTH SHORE-LIJ HEALTH PLAN</t>
  </si>
  <si>
    <t>SENIOR WHOLE HEALTH</t>
  </si>
  <si>
    <t xml:space="preserve">VILLAGE CARE </t>
  </si>
  <si>
    <t>VNS CHOICE</t>
  </si>
  <si>
    <t>WELLCARE</t>
  </si>
  <si>
    <t>% FIDA area</t>
  </si>
  <si>
    <t>CenterLight</t>
  </si>
  <si>
    <t>HIP  (EmblemHealth)</t>
  </si>
  <si>
    <t>source</t>
  </si>
  <si>
    <t>https://www.cms.gov/Research-Statistics-Data-and-Systems/Statistics-Trends-and-Reports/MCRAdvPartDEnrolData/Monthly-Enrollment-by-Plan-Items/Monthly-Enrollment-by-Plan-2015-05.html?DLPage=1&amp;DLEntries=10&amp;DLSort=1&amp;DLSortDir=descending</t>
  </si>
  <si>
    <t>% state MLTC enrollment</t>
  </si>
  <si>
    <t>MLTC enrollment in FIDA Counties Only</t>
  </si>
  <si>
    <t>MLTC PLANS</t>
  </si>
  <si>
    <t xml:space="preserve">FIDA PLANS </t>
  </si>
  <si>
    <t xml:space="preserve">TOTAL </t>
  </si>
  <si>
    <t>TOTAL</t>
  </si>
  <si>
    <t>Enrollment 5/2015</t>
  </si>
  <si>
    <t>FIDA data</t>
  </si>
  <si>
    <t>MLTC data</t>
  </si>
  <si>
    <t xml:space="preserve"> http://www.health.ny.gov/health_care/managed_care/reports/enrollment/monthly/</t>
  </si>
  <si>
    <t>FIDA data is extracted from NYS plans that are 'Medicare-Medicaid Plan HMO  plans identified as FIDA</t>
  </si>
  <si>
    <t>April 2015 Statewide enrollment</t>
  </si>
  <si>
    <t xml:space="preserve">(April 2015 data used) </t>
  </si>
  <si>
    <t xml:space="preserve">MetroPlus FIDA </t>
  </si>
  <si>
    <t xml:space="preserve">EmblemHealth Dual Assurance FIDA Plan  </t>
  </si>
  <si>
    <t xml:space="preserve">North Shore-LIJ FIDA LiveWell  </t>
  </si>
  <si>
    <t xml:space="preserve">ArchCare Community Advantage FIDA Plan  </t>
  </si>
  <si>
    <t xml:space="preserve">SWH Whole Health FIDA  </t>
  </si>
  <si>
    <t xml:space="preserve">FIDA Care Complete  </t>
  </si>
  <si>
    <t xml:space="preserve">Aetna Better Health FIDA Plan  </t>
  </si>
  <si>
    <t xml:space="preserve">VillageCareMAX Full Advantage FIDA  </t>
  </si>
  <si>
    <t xml:space="preserve">AgeWell New York FIDA  </t>
  </si>
  <si>
    <t xml:space="preserve">ICS Community Care Plus FIDA MMP  </t>
  </si>
  <si>
    <t xml:space="preserve">CenterLight Healthcare FIDA Plan  </t>
  </si>
  <si>
    <t xml:space="preserve">WellCare Advocate Complete FIDA  </t>
  </si>
  <si>
    <t xml:space="preserve">Fidelis Fully Integrated Dual Advantage (FIDA)  </t>
  </si>
  <si>
    <t>RiverSpring FIDA Plan   (Elderserve)</t>
  </si>
  <si>
    <t xml:space="preserve">Elderplan FIDA Total Care  </t>
  </si>
  <si>
    <t xml:space="preserve">Healthfirst AbsoluteCare FIDA Plan  </t>
  </si>
  <si>
    <t xml:space="preserve">GuildNet Gold Plus FIDA Plan  </t>
  </si>
  <si>
    <t xml:space="preserve">VNSNY CHOICE FIDA Complete  </t>
  </si>
  <si>
    <t>SENIOR HEALTH PARTNERS INC (Healthfirst)</t>
  </si>
  <si>
    <t>Integra FIDA Plan  (Perseonal Touch)</t>
  </si>
  <si>
    <t xml:space="preserve">AlphaCare Signature FIDA Plan (Magellan)  </t>
  </si>
  <si>
    <t>HealthPlus Amerigroup FIDA Plan  (Anthem)</t>
  </si>
  <si>
    <t xml:space="preserve"> </t>
  </si>
  <si>
    <t>Plans not offering FIDA plans (see 2nd sheet)</t>
  </si>
  <si>
    <t>MLTC plans not offering FIDA plans</t>
  </si>
  <si>
    <t>Elant</t>
  </si>
  <si>
    <t xml:space="preserve">Erie-Niagara </t>
  </si>
  <si>
    <t>Extended</t>
  </si>
  <si>
    <t>Hamaspik Choice</t>
  </si>
  <si>
    <t>iCircle Care</t>
  </si>
  <si>
    <t>Montefiore</t>
  </si>
  <si>
    <t>SENIOR NETWORK HEALTH</t>
  </si>
  <si>
    <t>Prime Health Choice</t>
  </si>
  <si>
    <t>TOTAL AGING IN PLACE PROGRAM</t>
  </si>
  <si>
    <t>UNITED HEALTHCARE</t>
  </si>
  <si>
    <t>VNA HOMECARE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</si>
</sst>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Border="1"/>
    <xf numFmtId="3" fontId="3" fillId="0" borderId="0" xfId="0" applyNumberFormat="1" applyFont="1" applyBorder="1"/>
    <xf numFmtId="3" fontId="0" fillId="0" borderId="0" xfId="0" applyNumberFormat="1"/>
    <xf numFmtId="164" fontId="4" fillId="0" borderId="0" xfId="1" applyNumberFormat="1" applyFont="1" applyBorder="1" applyAlignment="1">
      <alignment horizontal="right" vertical="top" wrapText="1"/>
    </xf>
    <xf numFmtId="165" fontId="3" fillId="0" borderId="0" xfId="2" applyNumberFormat="1" applyFont="1" applyBorder="1"/>
    <xf numFmtId="0" fontId="2" fillId="0" borderId="0" xfId="0" applyFont="1"/>
    <xf numFmtId="0" fontId="5" fillId="0" borderId="0" xfId="3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Fill="1" applyBorder="1"/>
    <xf numFmtId="3" fontId="2" fillId="0" borderId="0" xfId="0" applyNumberFormat="1" applyFont="1"/>
    <xf numFmtId="165" fontId="6" fillId="0" borderId="0" xfId="2" applyNumberFormat="1" applyFont="1" applyBorder="1"/>
    <xf numFmtId="164" fontId="2" fillId="0" borderId="0" xfId="0" applyNumberFormat="1" applyFont="1"/>
    <xf numFmtId="0" fontId="2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1" xfId="0" applyFont="1" applyBorder="1"/>
    <xf numFmtId="0" fontId="4" fillId="0" borderId="0" xfId="0" applyFont="1" applyFill="1" applyBorder="1" applyAlignment="1">
      <alignment horizontal="left" vertical="top" wrapText="1"/>
    </xf>
    <xf numFmtId="165" fontId="0" fillId="0" borderId="0" xfId="0" applyNumberFormat="1"/>
    <xf numFmtId="0" fontId="3" fillId="0" borderId="2" xfId="0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s.gov/Research-Statistics-Data-and-Systems/Statistics-Trends-and-Reports/MCRAdvPartDEnrolData/Monthly-Enrollment-by-Plan-Items/Monthly-Enrollment-by-Plan-2015-05.html?DLPage=1&amp;DLEntries=10&amp;DLSort=1&amp;DLSortDir=descend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27" sqref="B27"/>
    </sheetView>
  </sheetViews>
  <sheetFormatPr defaultRowHeight="15" x14ac:dyDescent="0.25"/>
  <cols>
    <col min="1" max="1" width="35.7109375" customWidth="1"/>
    <col min="2" max="5" width="12.28515625" customWidth="1"/>
    <col min="6" max="6" width="53.42578125" customWidth="1"/>
  </cols>
  <sheetData>
    <row r="1" spans="1:9" ht="60" customHeight="1" x14ac:dyDescent="0.25">
      <c r="A1" s="8" t="s">
        <v>25</v>
      </c>
      <c r="B1" s="8" t="s">
        <v>34</v>
      </c>
      <c r="C1" s="8" t="s">
        <v>23</v>
      </c>
      <c r="D1" s="8" t="s">
        <v>24</v>
      </c>
      <c r="E1" s="8" t="s">
        <v>18</v>
      </c>
      <c r="F1" s="14" t="s">
        <v>26</v>
      </c>
      <c r="G1" s="8" t="s">
        <v>29</v>
      </c>
      <c r="H1" s="8" t="s">
        <v>18</v>
      </c>
      <c r="I1" s="9"/>
    </row>
    <row r="2" spans="1:9" x14ac:dyDescent="0.25">
      <c r="A2" s="1" t="s">
        <v>12</v>
      </c>
      <c r="B2" s="2">
        <v>847</v>
      </c>
      <c r="C2" s="5">
        <f>+B2/B$24</f>
        <v>6.857078091352148E-3</v>
      </c>
      <c r="D2" s="2">
        <v>847</v>
      </c>
      <c r="E2" s="5">
        <f>+D2/D$24</f>
        <v>7.3632325199294102E-3</v>
      </c>
      <c r="F2" s="15" t="s">
        <v>36</v>
      </c>
      <c r="G2" s="4">
        <v>93</v>
      </c>
      <c r="H2" s="5">
        <f>+G2/G$24</f>
        <v>1.2889812889812891E-2</v>
      </c>
    </row>
    <row r="3" spans="1:9" x14ac:dyDescent="0.25">
      <c r="A3" s="1" t="s">
        <v>20</v>
      </c>
      <c r="B3" s="2">
        <v>1255</v>
      </c>
      <c r="C3" s="5">
        <f>+B3/B$24</f>
        <v>1.016013341752886E-2</v>
      </c>
      <c r="D3" s="2">
        <v>1255</v>
      </c>
      <c r="E3" s="5">
        <f>+D3/D$24</f>
        <v>1.0910102494110284E-2</v>
      </c>
      <c r="F3" s="15" t="s">
        <v>37</v>
      </c>
      <c r="G3" s="4">
        <v>58</v>
      </c>
      <c r="H3" s="5">
        <f>+G3/G$24</f>
        <v>8.0388080388080381E-3</v>
      </c>
    </row>
    <row r="4" spans="1:9" x14ac:dyDescent="0.25">
      <c r="A4" s="1" t="s">
        <v>2</v>
      </c>
      <c r="B4" s="2">
        <v>1652</v>
      </c>
      <c r="C4" s="5">
        <f>+B4/B$24</f>
        <v>1.3374135781480221E-2</v>
      </c>
      <c r="D4" s="2">
        <v>1652</v>
      </c>
      <c r="E4" s="5">
        <f>+D4/D$24</f>
        <v>1.4361346071928436E-2</v>
      </c>
      <c r="F4" s="15" t="s">
        <v>56</v>
      </c>
      <c r="G4" s="4">
        <v>57</v>
      </c>
      <c r="H4" s="5">
        <f>+G4/G$24</f>
        <v>7.9002079002079006E-3</v>
      </c>
    </row>
    <row r="5" spans="1:9" x14ac:dyDescent="0.25">
      <c r="A5" s="1" t="s">
        <v>13</v>
      </c>
      <c r="B5" s="2">
        <v>1693</v>
      </c>
      <c r="C5" s="5">
        <f>+B5/B$24</f>
        <v>1.3706060458865627E-2</v>
      </c>
      <c r="D5" s="2">
        <v>1693</v>
      </c>
      <c r="E5" s="5">
        <f>+D5/D$24</f>
        <v>1.4717771731098573E-2</v>
      </c>
      <c r="F5" s="15" t="s">
        <v>38</v>
      </c>
      <c r="G5" s="4">
        <v>48</v>
      </c>
      <c r="H5" s="5">
        <f>+G5/G$24</f>
        <v>6.6528066528066532E-3</v>
      </c>
    </row>
    <row r="6" spans="1:9" x14ac:dyDescent="0.25">
      <c r="A6" s="1" t="s">
        <v>4</v>
      </c>
      <c r="B6" s="2">
        <v>1875</v>
      </c>
      <c r="C6" s="5">
        <f>+B6/B$24</f>
        <v>1.5179482197503279E-2</v>
      </c>
      <c r="D6" s="2">
        <v>1836</v>
      </c>
      <c r="E6" s="5">
        <f>+D6/D$24</f>
        <v>1.5960914883813928E-2</v>
      </c>
      <c r="F6" s="15" t="s">
        <v>39</v>
      </c>
      <c r="G6" s="4">
        <v>23</v>
      </c>
      <c r="H6" s="5">
        <f>+G6/G$24</f>
        <v>3.1878031878031878E-3</v>
      </c>
    </row>
    <row r="7" spans="1:9" x14ac:dyDescent="0.25">
      <c r="A7" s="1" t="s">
        <v>11</v>
      </c>
      <c r="B7" s="2">
        <v>2257</v>
      </c>
      <c r="C7" s="5">
        <f>+B7/B$24</f>
        <v>1.8272048703874614E-2</v>
      </c>
      <c r="D7" s="2">
        <v>2257</v>
      </c>
      <c r="E7" s="5">
        <f>+D7/D$24</f>
        <v>1.9620797871878017E-2</v>
      </c>
      <c r="F7" s="15" t="s">
        <v>55</v>
      </c>
      <c r="G7" s="4">
        <v>107</v>
      </c>
      <c r="H7" s="5">
        <f>+G7/G$24</f>
        <v>1.483021483021483E-2</v>
      </c>
    </row>
    <row r="8" spans="1:9" x14ac:dyDescent="0.25">
      <c r="A8" s="1" t="s">
        <v>14</v>
      </c>
      <c r="B8" s="2">
        <v>2295</v>
      </c>
      <c r="C8" s="5">
        <f>+B8/B$24</f>
        <v>1.8579686209744012E-2</v>
      </c>
      <c r="D8" s="2">
        <v>2295</v>
      </c>
      <c r="E8" s="5">
        <f>+D8/D$24</f>
        <v>1.9951143604767411E-2</v>
      </c>
      <c r="F8" s="15" t="s">
        <v>40</v>
      </c>
      <c r="G8" s="4">
        <v>105</v>
      </c>
      <c r="H8" s="5">
        <f>+G8/G$24</f>
        <v>1.4553014553014554E-2</v>
      </c>
    </row>
    <row r="9" spans="1:9" x14ac:dyDescent="0.25">
      <c r="A9" s="1" t="s">
        <v>5</v>
      </c>
      <c r="B9" s="2">
        <v>2405</v>
      </c>
      <c r="C9" s="5">
        <f>+B9/B$24</f>
        <v>1.9470215831997539E-2</v>
      </c>
      <c r="D9" s="2">
        <v>2271</v>
      </c>
      <c r="E9" s="5">
        <f>+D9/D$24</f>
        <v>1.9742504194521476E-2</v>
      </c>
      <c r="F9" s="15" t="s">
        <v>41</v>
      </c>
      <c r="G9" s="4">
        <v>86</v>
      </c>
      <c r="H9" s="5">
        <f>+G9/G$24</f>
        <v>1.191961191961192E-2</v>
      </c>
    </row>
    <row r="10" spans="1:9" x14ac:dyDescent="0.25">
      <c r="A10" s="1" t="s">
        <v>3</v>
      </c>
      <c r="B10" s="2">
        <v>2530</v>
      </c>
      <c r="C10" s="5">
        <f>+B10/B$24</f>
        <v>2.0482181311831091E-2</v>
      </c>
      <c r="D10" s="2">
        <v>2530</v>
      </c>
      <c r="E10" s="5">
        <f>+D10/D$24</f>
        <v>2.199407116342551E-2</v>
      </c>
      <c r="F10" s="15" t="s">
        <v>57</v>
      </c>
      <c r="G10" s="4">
        <v>366</v>
      </c>
      <c r="H10" s="5">
        <f>+G10/G$24</f>
        <v>5.072765072765073E-2</v>
      </c>
    </row>
    <row r="11" spans="1:9" x14ac:dyDescent="0.25">
      <c r="A11" s="1" t="s">
        <v>0</v>
      </c>
      <c r="B11" s="2">
        <v>3034</v>
      </c>
      <c r="C11" s="5">
        <f>+B11/B$24</f>
        <v>2.4562426126519973E-2</v>
      </c>
      <c r="D11" s="2">
        <v>3034</v>
      </c>
      <c r="E11" s="5">
        <f>+D11/D$24</f>
        <v>2.637549877859012E-2</v>
      </c>
      <c r="F11" s="15" t="s">
        <v>42</v>
      </c>
      <c r="G11" s="4">
        <v>128</v>
      </c>
      <c r="H11" s="5">
        <f>+G11/G$24</f>
        <v>1.7740817740817739E-2</v>
      </c>
    </row>
    <row r="12" spans="1:9" x14ac:dyDescent="0.25">
      <c r="A12" s="1" t="s">
        <v>15</v>
      </c>
      <c r="B12" s="2">
        <v>3551</v>
      </c>
      <c r="C12" s="5">
        <f>+B12/B$24</f>
        <v>2.8747915351111542E-2</v>
      </c>
      <c r="D12" s="2">
        <v>3551</v>
      </c>
      <c r="E12" s="5">
        <f>+D12/D$24</f>
        <v>3.086993940763794E-2</v>
      </c>
      <c r="F12" s="15" t="s">
        <v>43</v>
      </c>
      <c r="G12" s="4">
        <v>129</v>
      </c>
      <c r="H12" s="5">
        <f>+G12/G$24</f>
        <v>1.787941787941788E-2</v>
      </c>
    </row>
    <row r="13" spans="1:9" x14ac:dyDescent="0.25">
      <c r="A13" s="1" t="s">
        <v>1</v>
      </c>
      <c r="B13" s="2">
        <v>4303</v>
      </c>
      <c r="C13" s="5">
        <f>+B13/B$24</f>
        <v>3.4835899677790189E-2</v>
      </c>
      <c r="D13" s="2">
        <v>4303</v>
      </c>
      <c r="E13" s="5">
        <f>+D13/D$24</f>
        <v>3.7407307595343865E-2</v>
      </c>
      <c r="F13" s="15" t="s">
        <v>44</v>
      </c>
      <c r="G13" s="4">
        <v>92</v>
      </c>
      <c r="H13" s="5">
        <f>+G13/G$24</f>
        <v>1.2751212751212751E-2</v>
      </c>
    </row>
    <row r="14" spans="1:9" x14ac:dyDescent="0.25">
      <c r="A14" s="1" t="s">
        <v>10</v>
      </c>
      <c r="B14" s="2">
        <v>5059</v>
      </c>
      <c r="C14" s="5">
        <f>+B14/B$24</f>
        <v>4.0956266899823512E-2</v>
      </c>
      <c r="D14" s="2">
        <v>5059</v>
      </c>
      <c r="E14" s="5">
        <f>+D14/D$24</f>
        <v>4.3979449018090776E-2</v>
      </c>
      <c r="F14" s="15" t="s">
        <v>45</v>
      </c>
      <c r="G14" s="4">
        <v>358</v>
      </c>
      <c r="H14" s="5">
        <f>+G14/G$24</f>
        <v>4.9618849618849617E-2</v>
      </c>
    </row>
    <row r="15" spans="1:9" x14ac:dyDescent="0.25">
      <c r="A15" s="1" t="s">
        <v>19</v>
      </c>
      <c r="B15" s="2">
        <v>6297</v>
      </c>
      <c r="C15" s="5">
        <f>+B15/B$24</f>
        <v>5.0978773012095011E-2</v>
      </c>
      <c r="D15" s="2">
        <v>6202</v>
      </c>
      <c r="E15" s="5">
        <f>+D15/D$24</f>
        <v>5.3915900931053369E-2</v>
      </c>
      <c r="F15" s="15" t="s">
        <v>46</v>
      </c>
      <c r="G15" s="4">
        <v>367</v>
      </c>
      <c r="H15" s="5">
        <f>+G15/G$24</f>
        <v>5.0866250866250864E-2</v>
      </c>
    </row>
    <row r="16" spans="1:9" x14ac:dyDescent="0.25">
      <c r="A16" s="1" t="s">
        <v>17</v>
      </c>
      <c r="B16" s="2">
        <v>6769</v>
      </c>
      <c r="C16" s="5">
        <f>+B16/B$24</f>
        <v>5.4799954663946507E-2</v>
      </c>
      <c r="D16" s="2">
        <v>6105</v>
      </c>
      <c r="E16" s="5">
        <f>+D16/D$24</f>
        <v>5.3072649981309387E-2</v>
      </c>
      <c r="F16" s="15" t="s">
        <v>47</v>
      </c>
      <c r="G16" s="4">
        <v>404</v>
      </c>
      <c r="H16" s="5">
        <f>+G16/G$24</f>
        <v>5.5994455994455995E-2</v>
      </c>
    </row>
    <row r="17" spans="1:8" x14ac:dyDescent="0.25">
      <c r="A17" s="1" t="s">
        <v>8</v>
      </c>
      <c r="B17" s="2">
        <v>9147</v>
      </c>
      <c r="C17" s="5">
        <f>+B17/B$24</f>
        <v>7.4051585952299992E-2</v>
      </c>
      <c r="D17" s="2">
        <v>6569</v>
      </c>
      <c r="E17" s="5">
        <f>+D17/D$24</f>
        <v>5.7106345246064102E-2</v>
      </c>
      <c r="F17" s="15" t="s">
        <v>48</v>
      </c>
      <c r="G17" s="4">
        <v>494</v>
      </c>
      <c r="H17" s="5">
        <f>+G17/G$24</f>
        <v>6.8468468468468463E-2</v>
      </c>
    </row>
    <row r="18" spans="1:8" x14ac:dyDescent="0.25">
      <c r="A18" s="1" t="s">
        <v>7</v>
      </c>
      <c r="B18" s="2">
        <v>10421</v>
      </c>
      <c r="C18" s="5">
        <f>+B18/B$24</f>
        <v>8.4365538122763553E-2</v>
      </c>
      <c r="D18" s="2">
        <v>10421</v>
      </c>
      <c r="E18" s="5">
        <f>+D18/D$24</f>
        <v>9.0592970590536462E-2</v>
      </c>
      <c r="F18" s="15" t="s">
        <v>49</v>
      </c>
      <c r="G18" s="4">
        <v>212</v>
      </c>
      <c r="H18" s="5">
        <f>+G18/G$24</f>
        <v>2.9383229383229383E-2</v>
      </c>
    </row>
    <row r="19" spans="1:8" x14ac:dyDescent="0.25">
      <c r="A19" s="1" t="s">
        <v>6</v>
      </c>
      <c r="B19" s="2">
        <v>10539</v>
      </c>
      <c r="C19" s="5">
        <f>+B19/B$24</f>
        <v>8.5320833535726434E-2</v>
      </c>
      <c r="D19" s="2">
        <v>9797</v>
      </c>
      <c r="E19" s="5">
        <f>+D19/D$24</f>
        <v>8.5168345924142186E-2</v>
      </c>
      <c r="F19" s="15" t="s">
        <v>50</v>
      </c>
      <c r="G19" s="4">
        <v>261</v>
      </c>
      <c r="H19" s="5">
        <f>+G19/G$24</f>
        <v>3.6174636174636177E-2</v>
      </c>
    </row>
    <row r="20" spans="1:8" x14ac:dyDescent="0.25">
      <c r="A20" s="1" t="s">
        <v>54</v>
      </c>
      <c r="B20" s="2">
        <v>13524</v>
      </c>
      <c r="C20" s="5">
        <f>+B20/B$24</f>
        <v>0.10948656919415165</v>
      </c>
      <c r="D20" s="2">
        <v>13524</v>
      </c>
      <c r="E20" s="5">
        <f>+D20/D$24</f>
        <v>0.11756830767358364</v>
      </c>
      <c r="F20" s="15" t="s">
        <v>51</v>
      </c>
      <c r="G20" s="4">
        <v>812</v>
      </c>
      <c r="H20" s="5">
        <f>+G20/G$24</f>
        <v>0.11254331254331254</v>
      </c>
    </row>
    <row r="21" spans="1:8" x14ac:dyDescent="0.25">
      <c r="A21" s="1" t="s">
        <v>9</v>
      </c>
      <c r="B21" s="2">
        <v>13809</v>
      </c>
      <c r="C21" s="5">
        <f>+B21/B$24</f>
        <v>0.11179385048817214</v>
      </c>
      <c r="D21" s="2">
        <v>13809</v>
      </c>
      <c r="E21" s="5">
        <f>+D21/D$24</f>
        <v>0.1200459006702541</v>
      </c>
      <c r="F21" s="15" t="s">
        <v>52</v>
      </c>
      <c r="G21" s="4">
        <v>921</v>
      </c>
      <c r="H21" s="5">
        <f>+G21/G$24</f>
        <v>0.12765072765072766</v>
      </c>
    </row>
    <row r="22" spans="1:8" x14ac:dyDescent="0.25">
      <c r="A22" s="1" t="s">
        <v>16</v>
      </c>
      <c r="B22" s="2">
        <v>14807</v>
      </c>
      <c r="C22" s="5">
        <f>+B22/B$24</f>
        <v>0.11987338287916323</v>
      </c>
      <c r="D22" s="2">
        <v>14114</v>
      </c>
      <c r="E22" s="5">
        <f>+D22/D$24</f>
        <v>0.12269735984212951</v>
      </c>
      <c r="F22" s="15" t="s">
        <v>53</v>
      </c>
      <c r="G22" s="4">
        <v>2094</v>
      </c>
      <c r="H22" s="5">
        <f>+G22/G$24</f>
        <v>0.29022869022869024</v>
      </c>
    </row>
    <row r="23" spans="1:8" x14ac:dyDescent="0.25">
      <c r="A23" s="1" t="s">
        <v>59</v>
      </c>
      <c r="B23" s="2">
        <v>5453</v>
      </c>
      <c r="C23" s="5">
        <f>+B23/B$24</f>
        <v>4.4145982092258867E-2</v>
      </c>
      <c r="D23" s="2">
        <v>1907</v>
      </c>
      <c r="E23" s="5">
        <f>+D23/D$24</f>
        <v>1.6578139805791481E-2</v>
      </c>
      <c r="F23" s="15"/>
      <c r="G23" s="4"/>
      <c r="H23" s="5"/>
    </row>
    <row r="24" spans="1:8" s="6" customFormat="1" x14ac:dyDescent="0.25">
      <c r="A24" s="10" t="s">
        <v>27</v>
      </c>
      <c r="B24" s="11">
        <f>SUM(B2:B23)</f>
        <v>123522</v>
      </c>
      <c r="C24" s="12">
        <f>+B24/B$24</f>
        <v>1</v>
      </c>
      <c r="D24" s="11">
        <f>SUM(D2:D23)</f>
        <v>115031</v>
      </c>
      <c r="E24" s="12">
        <f>+D24/D$24</f>
        <v>1</v>
      </c>
      <c r="F24" s="16" t="s">
        <v>28</v>
      </c>
      <c r="G24" s="13">
        <f>SUM(G2:G22)</f>
        <v>7215</v>
      </c>
      <c r="H24" s="12">
        <f>+G24/G$24</f>
        <v>1</v>
      </c>
    </row>
    <row r="25" spans="1:8" x14ac:dyDescent="0.25">
      <c r="B25" s="3" t="s">
        <v>58</v>
      </c>
      <c r="D25" s="3" t="s">
        <v>58</v>
      </c>
      <c r="E25" s="18" t="s">
        <v>58</v>
      </c>
    </row>
    <row r="26" spans="1:8" x14ac:dyDescent="0.25">
      <c r="F26" s="17" t="s">
        <v>58</v>
      </c>
    </row>
  </sheetData>
  <autoFilter ref="A1:H1">
    <sortState ref="A2:H23">
      <sortCondition ref="B1"/>
    </sortState>
  </autoFilter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A20" sqref="A20"/>
    </sheetView>
  </sheetViews>
  <sheetFormatPr defaultRowHeight="15" x14ac:dyDescent="0.25"/>
  <sheetData>
    <row r="1" spans="1:11" x14ac:dyDescent="0.25">
      <c r="A1" t="s">
        <v>21</v>
      </c>
    </row>
    <row r="2" spans="1:11" x14ac:dyDescent="0.25">
      <c r="A2" t="s">
        <v>30</v>
      </c>
      <c r="B2" s="7" t="s">
        <v>22</v>
      </c>
    </row>
    <row r="3" spans="1:11" x14ac:dyDescent="0.25">
      <c r="A3" t="s">
        <v>31</v>
      </c>
      <c r="B3" t="s">
        <v>32</v>
      </c>
      <c r="K3" t="s">
        <v>35</v>
      </c>
    </row>
    <row r="5" spans="1:11" x14ac:dyDescent="0.25">
      <c r="A5" t="s">
        <v>33</v>
      </c>
    </row>
    <row r="7" spans="1:11" x14ac:dyDescent="0.25">
      <c r="A7" t="s">
        <v>60</v>
      </c>
    </row>
    <row r="8" spans="1:11" x14ac:dyDescent="0.25">
      <c r="A8" t="s">
        <v>61</v>
      </c>
    </row>
    <row r="9" spans="1:11" x14ac:dyDescent="0.25">
      <c r="A9" t="s">
        <v>62</v>
      </c>
    </row>
    <row r="10" spans="1:11" x14ac:dyDescent="0.25">
      <c r="A10" t="s">
        <v>63</v>
      </c>
    </row>
    <row r="11" spans="1:11" x14ac:dyDescent="0.25">
      <c r="A11" t="s">
        <v>64</v>
      </c>
    </row>
    <row r="12" spans="1:11" x14ac:dyDescent="0.25">
      <c r="A12" t="s">
        <v>65</v>
      </c>
    </row>
    <row r="13" spans="1:11" x14ac:dyDescent="0.25">
      <c r="A13" t="s">
        <v>66</v>
      </c>
    </row>
    <row r="14" spans="1:11" x14ac:dyDescent="0.25">
      <c r="A14" t="s">
        <v>68</v>
      </c>
    </row>
    <row r="15" spans="1:11" x14ac:dyDescent="0.25">
      <c r="A15" s="19" t="s">
        <v>67</v>
      </c>
    </row>
    <row r="16" spans="1:11" x14ac:dyDescent="0.25">
      <c r="A16" s="19" t="s">
        <v>69</v>
      </c>
    </row>
    <row r="17" spans="1:1" x14ac:dyDescent="0.25">
      <c r="A17" s="19" t="s">
        <v>70</v>
      </c>
    </row>
    <row r="18" spans="1:1" x14ac:dyDescent="0.25">
      <c r="A18" s="19" t="s">
        <v>71</v>
      </c>
    </row>
  </sheetData>
  <hyperlinks>
    <hyperlink ref="B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source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Soffel</dc:creator>
  <cp:lastModifiedBy>Valerie Bogart</cp:lastModifiedBy>
  <cp:lastPrinted>2015-05-19T22:05:32Z</cp:lastPrinted>
  <dcterms:created xsi:type="dcterms:W3CDTF">2015-05-19T21:37:41Z</dcterms:created>
  <dcterms:modified xsi:type="dcterms:W3CDTF">2015-06-01T22:54:40Z</dcterms:modified>
</cp:coreProperties>
</file>